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5" yWindow="-125" windowWidth="21262" windowHeight="13373"/>
  </bookViews>
  <sheets>
    <sheet name="пр заимствований 2024-2026" sheetId="1" r:id="rId1"/>
  </sheets>
  <definedNames>
    <definedName name="_xlnm.Print_Area" localSheetId="0">'пр заимствований 2024-2026'!$A$1:$E$34</definedName>
  </definedNames>
  <calcPr calcId="145621"/>
</workbook>
</file>

<file path=xl/calcChain.xml><?xml version="1.0" encoding="utf-8"?>
<calcChain xmlns="http://schemas.openxmlformats.org/spreadsheetml/2006/main">
  <c r="D29" i="1" l="1"/>
  <c r="E29" i="1"/>
  <c r="D28" i="1"/>
  <c r="D19" i="1" l="1"/>
  <c r="E19" i="1"/>
  <c r="D18" i="1" l="1"/>
  <c r="C19" i="1" l="1"/>
  <c r="C21" i="1" s="1"/>
  <c r="C29" i="1"/>
  <c r="C30" i="1"/>
  <c r="C28" i="1"/>
  <c r="C20" i="1"/>
  <c r="C18" i="1"/>
  <c r="D21" i="1" l="1"/>
  <c r="C31" i="1"/>
  <c r="E31" i="1"/>
  <c r="D31" i="1"/>
  <c r="E21" i="1"/>
</calcChain>
</file>

<file path=xl/sharedStrings.xml><?xml version="1.0" encoding="utf-8"?>
<sst xmlns="http://schemas.openxmlformats.org/spreadsheetml/2006/main" count="35" uniqueCount="26">
  <si>
    <t>I. Привлечение заимствований</t>
  </si>
  <si>
    <t>Ед. измерения: тыс. рублей</t>
  </si>
  <si>
    <t>№ п/п</t>
  </si>
  <si>
    <t>Виды заимствований</t>
  </si>
  <si>
    <t xml:space="preserve">Итого: </t>
  </si>
  <si>
    <t>II. Погашение заимствований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</si>
  <si>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</si>
  <si>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</si>
  <si>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Итого:</t>
  </si>
  <si>
    <t>городского округа Истра</t>
  </si>
  <si>
    <t>Программа муниципальных внутренних заимствований  городского округа Истра</t>
  </si>
  <si>
    <t>к решению Совета депутатов</t>
  </si>
  <si>
    <t>городского округа Истра Московской области</t>
  </si>
  <si>
    <t>2024 год</t>
  </si>
  <si>
    <t>Кредитные договоры и соглашения, заключенные от имени  городского округа Истра в валюте РФ</t>
  </si>
  <si>
    <t>Бюджетные кредиты, полученные от других бюджетов бюджетной системы Российской Федерации в валюте РФ</t>
  </si>
  <si>
    <t>в том числе: бюджетный кредит на пополнение остатка средств на едином счете бюджета</t>
  </si>
  <si>
    <t>2025 год</t>
  </si>
  <si>
    <t xml:space="preserve">Начальник управления по финансам и казначейству </t>
  </si>
  <si>
    <t xml:space="preserve">  О.В. Демченко</t>
  </si>
  <si>
    <t>Приложение №  9</t>
  </si>
  <si>
    <t xml:space="preserve">"О бюджете городского округа Истра на 2024 год </t>
  </si>
  <si>
    <t xml:space="preserve"> и  плановый период 2025 и 2026 годов"</t>
  </si>
  <si>
    <t>на 2024 год и плановый период 2025 и 2026 годов</t>
  </si>
  <si>
    <t>2026 год</t>
  </si>
  <si>
    <t xml:space="preserve">от 12.12.2023  № 1/15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</si>
</sst>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0_р_._-;\-* #,##0.00_р_._-;_-* &quot;-&quot;??_р_._-;_-@_-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2" applyNumberFormat="0" applyAlignment="0" applyProtection="0"/>
    <xf numFmtId="0" fontId="8" fillId="7" borderId="2" applyNumberFormat="0" applyAlignment="0" applyProtection="0"/>
    <xf numFmtId="0" fontId="8" fillId="7" borderId="2" applyNumberFormat="0" applyAlignment="0" applyProtection="0"/>
    <xf numFmtId="0" fontId="8" fillId="7" borderId="2" applyNumberFormat="0" applyAlignment="0" applyProtection="0"/>
    <xf numFmtId="0" fontId="8" fillId="7" borderId="2" applyNumberFormat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9" fillId="20" borderId="3" applyNumberFormat="0" applyAlignment="0" applyProtection="0"/>
    <xf numFmtId="0" fontId="9" fillId="20" borderId="3" applyNumberFormat="0" applyAlignment="0" applyProtection="0"/>
    <xf numFmtId="0" fontId="9" fillId="20" borderId="3" applyNumberFormat="0" applyAlignment="0" applyProtection="0"/>
    <xf numFmtId="0" fontId="9" fillId="20" borderId="3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2" fillId="0" borderId="0">
      <alignment horizontal="righ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  <xf numFmtId="0" fontId="17" fillId="22" borderId="8" applyNumberFormat="0" applyAlignment="0" applyProtection="0"/>
    <xf numFmtId="0" fontId="17" fillId="22" borderId="8" applyNumberFormat="0" applyAlignment="0" applyProtection="0"/>
    <xf numFmtId="0" fontId="17" fillId="22" borderId="8" applyNumberFormat="0" applyAlignment="0" applyProtection="0"/>
    <xf numFmtId="0" fontId="17" fillId="22" borderId="8" applyNumberFormat="0" applyAlignment="0" applyProtection="0"/>
    <xf numFmtId="0" fontId="17" fillId="22" borderId="8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1" fillId="0" borderId="0" applyProtection="0"/>
    <xf numFmtId="0" fontId="11" fillId="0" borderId="0" applyProtection="0"/>
    <xf numFmtId="0" fontId="2" fillId="0" borderId="0"/>
    <xf numFmtId="0" fontId="2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" fillId="0" borderId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right" vertical="top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0" fontId="11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</cellStyleXfs>
  <cellXfs count="3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0" fontId="5" fillId="0" borderId="0" xfId="0" applyFont="1"/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28" fillId="0" borderId="0" xfId="0" applyFont="1"/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wrapText="1"/>
    </xf>
    <xf numFmtId="0" fontId="28" fillId="0" borderId="0" xfId="0" applyFont="1" applyAlignment="1">
      <alignment horizontal="right"/>
    </xf>
    <xf numFmtId="0" fontId="3" fillId="0" borderId="0" xfId="0" applyFont="1" applyAlignment="1">
      <alignment vertical="top" wrapText="1"/>
    </xf>
    <xf numFmtId="164" fontId="28" fillId="0" borderId="0" xfId="0" applyNumberFormat="1" applyFont="1"/>
    <xf numFmtId="164" fontId="3" fillId="25" borderId="1" xfId="0" applyNumberFormat="1" applyFont="1" applyFill="1" applyBorder="1" applyAlignment="1">
      <alignment horizontal="right" vertical="center" wrapText="1"/>
    </xf>
    <xf numFmtId="164" fontId="3" fillId="25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</cellXfs>
  <cellStyles count="613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 2" xfId="342"/>
    <cellStyle name="Обычный 2 3" xfId="343"/>
    <cellStyle name="Обычный 2 4" xfId="344"/>
    <cellStyle name="Обычный 2 5" xfId="345"/>
    <cellStyle name="Обычный 2 6" xfId="346"/>
    <cellStyle name="Обычный 2 7" xfId="347"/>
    <cellStyle name="Обычный 2 8" xfId="348"/>
    <cellStyle name="Обычный 21 2" xfId="349"/>
    <cellStyle name="Обычный 21 3" xfId="350"/>
    <cellStyle name="Обычный 21 4" xfId="351"/>
    <cellStyle name="Обычный 22 2" xfId="352"/>
    <cellStyle name="Обычный 22 3" xfId="353"/>
    <cellStyle name="Обычный 22 4" xfId="354"/>
    <cellStyle name="Обычный 23 2" xfId="355"/>
    <cellStyle name="Обычный 23 3" xfId="356"/>
    <cellStyle name="Обычный 23 4" xfId="357"/>
    <cellStyle name="Обычный 24" xfId="358"/>
    <cellStyle name="Обычный 24 2" xfId="359"/>
    <cellStyle name="Обычный 24 3" xfId="360"/>
    <cellStyle name="Обычный 24 4" xfId="361"/>
    <cellStyle name="Обычный 25" xfId="362"/>
    <cellStyle name="Обычный 25 2" xfId="363"/>
    <cellStyle name="Обычный 25 3" xfId="364"/>
    <cellStyle name="Обычный 25 4" xfId="365"/>
    <cellStyle name="Обычный 26" xfId="366"/>
    <cellStyle name="Обычный 26 2" xfId="367"/>
    <cellStyle name="Обычный 27" xfId="368"/>
    <cellStyle name="Обычный 27 2" xfId="369"/>
    <cellStyle name="Обычный 28 2" xfId="370"/>
    <cellStyle name="Обычный 29 2" xfId="371"/>
    <cellStyle name="Обычный 3 2" xfId="372"/>
    <cellStyle name="Обычный 3 3" xfId="373"/>
    <cellStyle name="Обычный 3 4" xfId="374"/>
    <cellStyle name="Обычный 30 2" xfId="375"/>
    <cellStyle name="Обычный 31 2" xfId="376"/>
    <cellStyle name="Обычный 32 2" xfId="377"/>
    <cellStyle name="Обычный 33 2" xfId="378"/>
    <cellStyle name="Обычный 34" xfId="379"/>
    <cellStyle name="Обычный 4 2" xfId="380"/>
    <cellStyle name="Обычный 4 3" xfId="381"/>
    <cellStyle name="Обычный 4 4" xfId="382"/>
    <cellStyle name="Обычный 5 2" xfId="383"/>
    <cellStyle name="Обычный 5 3" xfId="384"/>
    <cellStyle name="Обычный 5 4" xfId="385"/>
    <cellStyle name="Обычный 6 2" xfId="386"/>
    <cellStyle name="Обычный 6 3" xfId="387"/>
    <cellStyle name="Обычный 6 4" xfId="388"/>
    <cellStyle name="Обычный 7 2" xfId="389"/>
    <cellStyle name="Обычный 7 3" xfId="390"/>
    <cellStyle name="Обычный 7 4" xfId="391"/>
    <cellStyle name="Обычный 8 2" xfId="392"/>
    <cellStyle name="Обычный 8 3" xfId="393"/>
    <cellStyle name="Обычный 8 4" xfId="394"/>
    <cellStyle name="Обычный 9" xfId="395"/>
    <cellStyle name="Плохой 2" xfId="396"/>
    <cellStyle name="Плохой 2 2" xfId="397"/>
    <cellStyle name="Плохой 2 3" xfId="398"/>
    <cellStyle name="Плохой 2 4" xfId="399"/>
    <cellStyle name="Плохой 3" xfId="400"/>
    <cellStyle name="Плохой 4" xfId="401"/>
    <cellStyle name="Пояснение 2" xfId="402"/>
    <cellStyle name="Пояснение 2 2" xfId="403"/>
    <cellStyle name="Пояснение 2 3" xfId="404"/>
    <cellStyle name="Пояснение 2 4" xfId="405"/>
    <cellStyle name="Пояснение 3" xfId="406"/>
    <cellStyle name="Пояснение 4" xfId="407"/>
    <cellStyle name="Примечание 2 2" xfId="408"/>
    <cellStyle name="Примечание 2 3" xfId="409"/>
    <cellStyle name="Примечание 2 4" xfId="410"/>
    <cellStyle name="Примечание 3 2" xfId="411"/>
    <cellStyle name="Примечание 3 3" xfId="412"/>
    <cellStyle name="Примечание 3 4" xfId="413"/>
    <cellStyle name="Примечание 4 2" xfId="414"/>
    <cellStyle name="Примечание 4 3" xfId="415"/>
    <cellStyle name="Примечание 4 4" xfId="416"/>
    <cellStyle name="Примечание 5" xfId="417"/>
    <cellStyle name="Примечание 6" xfId="418"/>
    <cellStyle name="Примечание 7" xfId="419"/>
    <cellStyle name="Процентный 10" xfId="420"/>
    <cellStyle name="Процентный 11" xfId="421"/>
    <cellStyle name="Процентный 12" xfId="422"/>
    <cellStyle name="Процентный 13" xfId="423"/>
    <cellStyle name="Процентный 14 2" xfId="424"/>
    <cellStyle name="Процентный 14 3" xfId="425"/>
    <cellStyle name="Процентный 14 4" xfId="426"/>
    <cellStyle name="Процентный 15 2" xfId="427"/>
    <cellStyle name="Процентный 15 3" xfId="428"/>
    <cellStyle name="Процентный 15 4" xfId="429"/>
    <cellStyle name="Процентный 16 2" xfId="430"/>
    <cellStyle name="Процентный 16 3" xfId="431"/>
    <cellStyle name="Процентный 16 4" xfId="432"/>
    <cellStyle name="Процентный 17 2" xfId="433"/>
    <cellStyle name="Процентный 17 3" xfId="434"/>
    <cellStyle name="Процентный 17 4" xfId="435"/>
    <cellStyle name="Процентный 18 2" xfId="436"/>
    <cellStyle name="Процентный 18 3" xfId="437"/>
    <cellStyle name="Процентный 18 4" xfId="438"/>
    <cellStyle name="Процентный 19" xfId="439"/>
    <cellStyle name="Процентный 19 2" xfId="440"/>
    <cellStyle name="Процентный 19 3" xfId="441"/>
    <cellStyle name="Процентный 19 4" xfId="442"/>
    <cellStyle name="Процентный 2 2" xfId="443"/>
    <cellStyle name="Процентный 2 3" xfId="444"/>
    <cellStyle name="Процентный 2 4" xfId="445"/>
    <cellStyle name="Процентный 20" xfId="446"/>
    <cellStyle name="Процентный 21 2" xfId="447"/>
    <cellStyle name="Процентный 22 2" xfId="448"/>
    <cellStyle name="Процентный 23 2" xfId="449"/>
    <cellStyle name="Процентный 24 2" xfId="450"/>
    <cellStyle name="Процентный 25 2" xfId="451"/>
    <cellStyle name="Процентный 27" xfId="452"/>
    <cellStyle name="Процентный 28" xfId="453"/>
    <cellStyle name="Процентный 3 2" xfId="454"/>
    <cellStyle name="Процентный 3 3" xfId="455"/>
    <cellStyle name="Процентный 3 4" xfId="456"/>
    <cellStyle name="Процентный 4 2" xfId="457"/>
    <cellStyle name="Процентный 4 3" xfId="458"/>
    <cellStyle name="Процентный 4 4" xfId="459"/>
    <cellStyle name="Процентный 5 2" xfId="460"/>
    <cellStyle name="Процентный 5 3" xfId="461"/>
    <cellStyle name="Процентный 5 4" xfId="462"/>
    <cellStyle name="Процентный 6 2" xfId="463"/>
    <cellStyle name="Процентный 6 3" xfId="464"/>
    <cellStyle name="Процентный 6 4" xfId="465"/>
    <cellStyle name="Процентный 7 2" xfId="466"/>
    <cellStyle name="Процентный 7 3" xfId="467"/>
    <cellStyle name="Процентный 7 4" xfId="468"/>
    <cellStyle name="Процентный 8 2" xfId="469"/>
    <cellStyle name="Процентный 8 3" xfId="470"/>
    <cellStyle name="Процентный 8 4" xfId="471"/>
    <cellStyle name="Процентный 9" xfId="472"/>
    <cellStyle name="Связанная ячейка 2" xfId="473"/>
    <cellStyle name="Связанная ячейка 2 2" xfId="474"/>
    <cellStyle name="Связанная ячейка 2 3" xfId="475"/>
    <cellStyle name="Связанная ячейка 2 4" xfId="476"/>
    <cellStyle name="Связанная ячейка 3" xfId="477"/>
    <cellStyle name="Связанная ячейка 4" xfId="478"/>
    <cellStyle name="Текст предупреждения 2" xfId="479"/>
    <cellStyle name="Текст предупреждения 2 2" xfId="480"/>
    <cellStyle name="Текст предупреждения 2 3" xfId="481"/>
    <cellStyle name="Текст предупреждения 2 4" xfId="482"/>
    <cellStyle name="Текст предупреждения 3" xfId="483"/>
    <cellStyle name="Текст предупреждения 4" xfId="484"/>
    <cellStyle name="Финансовый [0] 10" xfId="485"/>
    <cellStyle name="Финансовый [0] 11" xfId="486"/>
    <cellStyle name="Финансовый [0] 12" xfId="487"/>
    <cellStyle name="Финансовый [0] 13" xfId="488"/>
    <cellStyle name="Финансовый [0] 14 2" xfId="489"/>
    <cellStyle name="Финансовый [0] 14 3" xfId="490"/>
    <cellStyle name="Финансовый [0] 14 4" xfId="491"/>
    <cellStyle name="Финансовый [0] 15 2" xfId="492"/>
    <cellStyle name="Финансовый [0] 15 3" xfId="493"/>
    <cellStyle name="Финансовый [0] 15 4" xfId="494"/>
    <cellStyle name="Финансовый [0] 16 2" xfId="495"/>
    <cellStyle name="Финансовый [0] 16 3" xfId="496"/>
    <cellStyle name="Финансовый [0] 16 4" xfId="497"/>
    <cellStyle name="Финансовый [0] 17 2" xfId="498"/>
    <cellStyle name="Финансовый [0] 17 3" xfId="499"/>
    <cellStyle name="Финансовый [0] 17 4" xfId="500"/>
    <cellStyle name="Финансовый [0] 18 2" xfId="501"/>
    <cellStyle name="Финансовый [0] 18 3" xfId="502"/>
    <cellStyle name="Финансовый [0] 18 4" xfId="503"/>
    <cellStyle name="Финансовый [0] 19" xfId="504"/>
    <cellStyle name="Финансовый [0] 19 2" xfId="505"/>
    <cellStyle name="Финансовый [0] 19 3" xfId="506"/>
    <cellStyle name="Финансовый [0] 19 4" xfId="507"/>
    <cellStyle name="Финансовый [0] 2 2" xfId="508"/>
    <cellStyle name="Финансовый [0] 2 3" xfId="509"/>
    <cellStyle name="Финансовый [0] 2 4" xfId="510"/>
    <cellStyle name="Финансовый [0] 20" xfId="511"/>
    <cellStyle name="Финансовый [0] 21 2" xfId="512"/>
    <cellStyle name="Финансовый [0] 22 2" xfId="513"/>
    <cellStyle name="Финансовый [0] 23 2" xfId="514"/>
    <cellStyle name="Финансовый [0] 24 2" xfId="515"/>
    <cellStyle name="Финансовый [0] 25 2" xfId="516"/>
    <cellStyle name="Финансовый [0] 27" xfId="517"/>
    <cellStyle name="Финансовый [0] 28" xfId="518"/>
    <cellStyle name="Финансовый [0] 3 2" xfId="519"/>
    <cellStyle name="Финансовый [0] 3 3" xfId="520"/>
    <cellStyle name="Финансовый [0] 3 4" xfId="521"/>
    <cellStyle name="Финансовый [0] 4 2" xfId="522"/>
    <cellStyle name="Финансовый [0] 4 3" xfId="523"/>
    <cellStyle name="Финансовый [0] 4 4" xfId="524"/>
    <cellStyle name="Финансовый [0] 5 2" xfId="525"/>
    <cellStyle name="Финансовый [0] 5 3" xfId="526"/>
    <cellStyle name="Финансовый [0] 5 4" xfId="527"/>
    <cellStyle name="Финансовый [0] 6 2" xfId="528"/>
    <cellStyle name="Финансовый [0] 6 3" xfId="529"/>
    <cellStyle name="Финансовый [0] 6 4" xfId="530"/>
    <cellStyle name="Финансовый [0] 7 2" xfId="531"/>
    <cellStyle name="Финансовый [0] 7 3" xfId="532"/>
    <cellStyle name="Финансовый [0] 7 4" xfId="533"/>
    <cellStyle name="Финансовый [0] 8 2" xfId="534"/>
    <cellStyle name="Финансовый [0] 8 3" xfId="535"/>
    <cellStyle name="Финансовый [0] 8 4" xfId="536"/>
    <cellStyle name="Финансовый [0] 9" xfId="537"/>
    <cellStyle name="Финансовый 10 2" xfId="538"/>
    <cellStyle name="Финансовый 10 3" xfId="539"/>
    <cellStyle name="Финансовый 10 4" xfId="540"/>
    <cellStyle name="Финансовый 11 2" xfId="541"/>
    <cellStyle name="Финансовый 12" xfId="542"/>
    <cellStyle name="Финансовый 13" xfId="543"/>
    <cellStyle name="Финансовый 14" xfId="544"/>
    <cellStyle name="Финансовый 15" xfId="545"/>
    <cellStyle name="Финансовый 16 2" xfId="546"/>
    <cellStyle name="Финансовый 16 3" xfId="547"/>
    <cellStyle name="Финансовый 16 4" xfId="548"/>
    <cellStyle name="Финансовый 17 2" xfId="549"/>
    <cellStyle name="Финансовый 17 3" xfId="550"/>
    <cellStyle name="Финансовый 17 4" xfId="551"/>
    <cellStyle name="Финансовый 18 2" xfId="552"/>
    <cellStyle name="Финансовый 18 3" xfId="553"/>
    <cellStyle name="Финансовый 18 4" xfId="554"/>
    <cellStyle name="Финансовый 19 2" xfId="555"/>
    <cellStyle name="Финансовый 19 3" xfId="556"/>
    <cellStyle name="Финансовый 19 4" xfId="557"/>
    <cellStyle name="Финансовый 2 2" xfId="558"/>
    <cellStyle name="Финансовый 2 3" xfId="559"/>
    <cellStyle name="Финансовый 2 4" xfId="560"/>
    <cellStyle name="Финансовый 20 2" xfId="561"/>
    <cellStyle name="Финансовый 20 3" xfId="562"/>
    <cellStyle name="Финансовый 20 4" xfId="563"/>
    <cellStyle name="Финансовый 21" xfId="564"/>
    <cellStyle name="Финансовый 21 2" xfId="565"/>
    <cellStyle name="Финансовый 21 3" xfId="566"/>
    <cellStyle name="Финансовый 21 4" xfId="567"/>
    <cellStyle name="Финансовый 22" xfId="568"/>
    <cellStyle name="Финансовый 22 2" xfId="569"/>
    <cellStyle name="Финансовый 22 3" xfId="570"/>
    <cellStyle name="Финансовый 22 4" xfId="571"/>
    <cellStyle name="Финансовый 23" xfId="572"/>
    <cellStyle name="Финансовый 24" xfId="573"/>
    <cellStyle name="Финансовый 25" xfId="574"/>
    <cellStyle name="Финансовый 26 2" xfId="575"/>
    <cellStyle name="Финансовый 27 2" xfId="576"/>
    <cellStyle name="Финансовый 28 2" xfId="577"/>
    <cellStyle name="Финансовый 29 2" xfId="578"/>
    <cellStyle name="Финансовый 3 2" xfId="579"/>
    <cellStyle name="Финансовый 3 3" xfId="580"/>
    <cellStyle name="Финансовый 3 4" xfId="581"/>
    <cellStyle name="Финансовый 30 2" xfId="582"/>
    <cellStyle name="Финансовый 32" xfId="583"/>
    <cellStyle name="Финансовый 33" xfId="584"/>
    <cellStyle name="Финансовый 34" xfId="585"/>
    <cellStyle name="Финансовый 35" xfId="586"/>
    <cellStyle name="Финансовый 36" xfId="587"/>
    <cellStyle name="Финансовый 37" xfId="588"/>
    <cellStyle name="Финансовый 38" xfId="589"/>
    <cellStyle name="Финансовый 39" xfId="590"/>
    <cellStyle name="Финансовый 4 2" xfId="591"/>
    <cellStyle name="Финансовый 4 3" xfId="592"/>
    <cellStyle name="Финансовый 4 4" xfId="593"/>
    <cellStyle name="Финансовый 40" xfId="594"/>
    <cellStyle name="Финансовый 5 2" xfId="595"/>
    <cellStyle name="Финансовый 5 3" xfId="596"/>
    <cellStyle name="Финансовый 5 4" xfId="597"/>
    <cellStyle name="Финансовый 7 2" xfId="598"/>
    <cellStyle name="Финансовый 7 3" xfId="599"/>
    <cellStyle name="Финансовый 7 4" xfId="600"/>
    <cellStyle name="Финансовый 8 2" xfId="601"/>
    <cellStyle name="Финансовый 8 3" xfId="602"/>
    <cellStyle name="Финансовый 8 4" xfId="603"/>
    <cellStyle name="Финансовый 9 2" xfId="604"/>
    <cellStyle name="Финансовый 9 3" xfId="605"/>
    <cellStyle name="Финансовый 9 4" xfId="606"/>
    <cellStyle name="Хороший 2" xfId="607"/>
    <cellStyle name="Хороший 2 2" xfId="608"/>
    <cellStyle name="Хороший 2 3" xfId="609"/>
    <cellStyle name="Хороший 2 4" xfId="610"/>
    <cellStyle name="Хороший 3" xfId="611"/>
    <cellStyle name="Хороший 4" xfId="6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2:K35"/>
  <sheetViews>
    <sheetView tabSelected="1" topLeftCell="A10" zoomScaleNormal="100" zoomScaleSheetLayoutView="100" workbookViewId="0">
      <selection activeCell="E12" sqref="E12"/>
    </sheetView>
  </sheetViews>
  <sheetFormatPr defaultColWidth="9.109375" defaultRowHeight="13.15" x14ac:dyDescent="0.25"/>
  <cols>
    <col min="1" max="1" width="6" style="1" customWidth="1"/>
    <col min="2" max="2" width="49.44140625" style="1" customWidth="1"/>
    <col min="3" max="5" width="18.44140625" style="1" customWidth="1"/>
    <col min="6" max="10" width="9.109375" style="1"/>
    <col min="11" max="11" width="54.33203125" style="1" customWidth="1"/>
    <col min="12" max="16384" width="9.109375" style="1"/>
  </cols>
  <sheetData>
    <row r="2" spans="1:5" x14ac:dyDescent="0.25">
      <c r="C2" s="32" t="s">
        <v>20</v>
      </c>
      <c r="D2" s="32"/>
      <c r="E2" s="32"/>
    </row>
    <row r="3" spans="1:5" x14ac:dyDescent="0.25">
      <c r="C3" s="32" t="s">
        <v>11</v>
      </c>
      <c r="D3" s="32"/>
      <c r="E3" s="32"/>
    </row>
    <row r="4" spans="1:5" x14ac:dyDescent="0.25">
      <c r="C4" s="32" t="s">
        <v>12</v>
      </c>
      <c r="D4" s="32"/>
      <c r="E4" s="32"/>
    </row>
    <row r="5" spans="1:5" x14ac:dyDescent="0.25">
      <c r="C5" s="32" t="s">
        <v>25</v>
      </c>
      <c r="D5" s="32"/>
      <c r="E5" s="32"/>
    </row>
    <row r="6" spans="1:5" ht="13.15" customHeight="1" x14ac:dyDescent="0.25">
      <c r="B6" s="13"/>
      <c r="C6" s="25" t="s">
        <v>21</v>
      </c>
      <c r="D6" s="25"/>
      <c r="E6" s="25"/>
    </row>
    <row r="7" spans="1:5" x14ac:dyDescent="0.25">
      <c r="B7" s="13"/>
      <c r="C7" s="25" t="s">
        <v>22</v>
      </c>
      <c r="D7" s="25"/>
      <c r="E7" s="25"/>
    </row>
    <row r="8" spans="1:5" x14ac:dyDescent="0.25">
      <c r="C8" s="2"/>
    </row>
    <row r="10" spans="1:5" s="15" customFormat="1" ht="16.45" customHeight="1" x14ac:dyDescent="0.25">
      <c r="A10" s="26" t="s">
        <v>10</v>
      </c>
      <c r="B10" s="26"/>
      <c r="C10" s="26"/>
      <c r="D10" s="26"/>
      <c r="E10" s="26"/>
    </row>
    <row r="11" spans="1:5" s="15" customFormat="1" ht="19.75" customHeight="1" x14ac:dyDescent="0.25">
      <c r="A11" s="26" t="s">
        <v>23</v>
      </c>
      <c r="B11" s="26"/>
      <c r="C11" s="26"/>
      <c r="D11" s="26"/>
      <c r="E11" s="26"/>
    </row>
    <row r="12" spans="1:5" x14ac:dyDescent="0.25">
      <c r="A12" s="31"/>
      <c r="B12" s="31"/>
      <c r="C12" s="31"/>
    </row>
    <row r="13" spans="1:5" ht="13.5" customHeight="1" x14ac:dyDescent="0.25">
      <c r="A13" s="27" t="s">
        <v>0</v>
      </c>
      <c r="B13" s="27"/>
      <c r="C13" s="27"/>
      <c r="D13" s="27"/>
      <c r="E13" s="27"/>
    </row>
    <row r="14" spans="1:5" x14ac:dyDescent="0.25">
      <c r="A14" s="3"/>
      <c r="B14" s="3"/>
      <c r="C14" s="3"/>
    </row>
    <row r="15" spans="1:5" ht="12.7" customHeight="1" x14ac:dyDescent="0.25">
      <c r="A15" s="1" t="s">
        <v>1</v>
      </c>
      <c r="B15" s="4"/>
      <c r="C15" s="10"/>
    </row>
    <row r="16" spans="1:5" x14ac:dyDescent="0.25">
      <c r="A16" s="28" t="s">
        <v>2</v>
      </c>
      <c r="B16" s="28" t="s">
        <v>3</v>
      </c>
      <c r="C16" s="30" t="s">
        <v>6</v>
      </c>
      <c r="D16" s="30"/>
      <c r="E16" s="30"/>
    </row>
    <row r="17" spans="1:11" ht="21.8" customHeight="1" x14ac:dyDescent="0.25">
      <c r="A17" s="29"/>
      <c r="B17" s="29"/>
      <c r="C17" s="5" t="s">
        <v>13</v>
      </c>
      <c r="D17" s="14" t="s">
        <v>17</v>
      </c>
      <c r="E17" s="14" t="s">
        <v>24</v>
      </c>
      <c r="K17" s="23"/>
    </row>
    <row r="18" spans="1:11" ht="41.95" customHeight="1" x14ac:dyDescent="0.25">
      <c r="A18" s="5">
        <v>1</v>
      </c>
      <c r="B18" s="11" t="s">
        <v>14</v>
      </c>
      <c r="C18" s="21">
        <f>150000+329000+322500+294100+277400+245000+99000+10714.87803</f>
        <v>1727714.87803</v>
      </c>
      <c r="D18" s="22">
        <f>150000+329000+322500+294100+277400+245000+99000</f>
        <v>1717000</v>
      </c>
      <c r="E18" s="22">
        <v>0</v>
      </c>
      <c r="K18" s="23"/>
    </row>
    <row r="19" spans="1:11" ht="30.05" customHeight="1" x14ac:dyDescent="0.25">
      <c r="A19" s="5">
        <v>2</v>
      </c>
      <c r="B19" s="11" t="s">
        <v>15</v>
      </c>
      <c r="C19" s="21">
        <f>C20</f>
        <v>1043830</v>
      </c>
      <c r="D19" s="21">
        <f t="shared" ref="D19:E19" si="0">D20</f>
        <v>0</v>
      </c>
      <c r="E19" s="21">
        <f t="shared" si="0"/>
        <v>0</v>
      </c>
      <c r="K19" s="19"/>
    </row>
    <row r="20" spans="1:11" ht="30.05" customHeight="1" x14ac:dyDescent="0.25">
      <c r="A20" s="5"/>
      <c r="B20" s="11" t="s">
        <v>16</v>
      </c>
      <c r="C20" s="21">
        <f>1043830</f>
        <v>1043830</v>
      </c>
      <c r="D20" s="22">
        <v>0</v>
      </c>
      <c r="E20" s="22">
        <v>0</v>
      </c>
    </row>
    <row r="21" spans="1:11" s="4" customFormat="1" x14ac:dyDescent="0.25">
      <c r="A21" s="6"/>
      <c r="B21" s="7" t="s">
        <v>4</v>
      </c>
      <c r="C21" s="16">
        <f>SUM(C18:C19)</f>
        <v>2771544.8780300003</v>
      </c>
      <c r="D21" s="16">
        <f t="shared" ref="D21:E21" si="1">SUM(D18:D19)</f>
        <v>1717000</v>
      </c>
      <c r="E21" s="16">
        <f t="shared" si="1"/>
        <v>0</v>
      </c>
    </row>
    <row r="23" spans="1:11" ht="13.5" customHeight="1" x14ac:dyDescent="0.25">
      <c r="A23" s="27" t="s">
        <v>5</v>
      </c>
      <c r="B23" s="27"/>
      <c r="C23" s="27"/>
      <c r="D23" s="27"/>
      <c r="E23" s="27"/>
    </row>
    <row r="24" spans="1:11" x14ac:dyDescent="0.25">
      <c r="A24" s="3"/>
      <c r="B24" s="3"/>
      <c r="C24" s="3"/>
    </row>
    <row r="25" spans="1:11" x14ac:dyDescent="0.25">
      <c r="A25" s="1" t="s">
        <v>1</v>
      </c>
    </row>
    <row r="26" spans="1:11" ht="22.55" customHeight="1" x14ac:dyDescent="0.25">
      <c r="A26" s="28" t="s">
        <v>2</v>
      </c>
      <c r="B26" s="28" t="s">
        <v>3</v>
      </c>
      <c r="C26" s="30" t="s">
        <v>7</v>
      </c>
      <c r="D26" s="30"/>
      <c r="E26" s="30"/>
    </row>
    <row r="27" spans="1:11" ht="30.05" customHeight="1" x14ac:dyDescent="0.25">
      <c r="A27" s="29"/>
      <c r="B27" s="29"/>
      <c r="C27" s="5" t="s">
        <v>13</v>
      </c>
      <c r="D27" s="14" t="s">
        <v>17</v>
      </c>
      <c r="E27" s="14" t="s">
        <v>24</v>
      </c>
      <c r="K27" s="24"/>
    </row>
    <row r="28" spans="1:11" ht="26.3" x14ac:dyDescent="0.25">
      <c r="A28" s="5">
        <v>1</v>
      </c>
      <c r="B28" s="12" t="s">
        <v>14</v>
      </c>
      <c r="C28" s="21">
        <f>150000+329000+322500+294100+277400</f>
        <v>1373000</v>
      </c>
      <c r="D28" s="21">
        <f>150000+329000+322500+294100+277400+245000+10714.87803+99000</f>
        <v>1727714.87803</v>
      </c>
      <c r="E28" s="22">
        <v>0</v>
      </c>
      <c r="K28" s="24"/>
    </row>
    <row r="29" spans="1:11" ht="30.7" customHeight="1" x14ac:dyDescent="0.25">
      <c r="A29" s="5">
        <v>2</v>
      </c>
      <c r="B29" s="11" t="s">
        <v>15</v>
      </c>
      <c r="C29" s="21">
        <f>C30</f>
        <v>1142830</v>
      </c>
      <c r="D29" s="21">
        <f t="shared" ref="D29:E29" si="2">D30</f>
        <v>99000</v>
      </c>
      <c r="E29" s="21">
        <f t="shared" si="2"/>
        <v>102000</v>
      </c>
    </row>
    <row r="30" spans="1:11" ht="30.7" customHeight="1" x14ac:dyDescent="0.25">
      <c r="A30" s="5"/>
      <c r="B30" s="11" t="s">
        <v>16</v>
      </c>
      <c r="C30" s="21">
        <f>99000+1043830</f>
        <v>1142830</v>
      </c>
      <c r="D30" s="22">
        <v>99000</v>
      </c>
      <c r="E30" s="22">
        <v>102000</v>
      </c>
    </row>
    <row r="31" spans="1:11" s="9" customFormat="1" x14ac:dyDescent="0.25">
      <c r="A31" s="6"/>
      <c r="B31" s="6" t="s">
        <v>8</v>
      </c>
      <c r="C31" s="17">
        <f>SUM(C28:C29)</f>
        <v>2515830</v>
      </c>
      <c r="D31" s="17">
        <f>SUM(D28:D29)</f>
        <v>1826714.87803</v>
      </c>
      <c r="E31" s="17">
        <f>SUM(E28:E29)</f>
        <v>102000</v>
      </c>
    </row>
    <row r="32" spans="1:11" x14ac:dyDescent="0.25">
      <c r="C32" s="8"/>
    </row>
    <row r="33" spans="2:5" ht="14.4" x14ac:dyDescent="0.25">
      <c r="B33" s="15" t="s">
        <v>18</v>
      </c>
      <c r="C33" s="15"/>
      <c r="D33" s="15"/>
      <c r="E33" s="15"/>
    </row>
    <row r="34" spans="2:5" ht="14.4" x14ac:dyDescent="0.25">
      <c r="B34" s="15" t="s">
        <v>9</v>
      </c>
      <c r="C34" s="20"/>
      <c r="D34" s="15"/>
      <c r="E34" s="18" t="s">
        <v>19</v>
      </c>
    </row>
    <row r="35" spans="2:5" x14ac:dyDescent="0.25">
      <c r="C35" s="8"/>
    </row>
  </sheetData>
  <mergeCells count="19">
    <mergeCell ref="C2:E2"/>
    <mergeCell ref="C3:E3"/>
    <mergeCell ref="C4:E4"/>
    <mergeCell ref="C5:E5"/>
    <mergeCell ref="A11:E11"/>
    <mergeCell ref="K17:K18"/>
    <mergeCell ref="K27:K28"/>
    <mergeCell ref="C6:E6"/>
    <mergeCell ref="C7:E7"/>
    <mergeCell ref="A10:E10"/>
    <mergeCell ref="A13:E13"/>
    <mergeCell ref="A23:E23"/>
    <mergeCell ref="A26:A27"/>
    <mergeCell ref="B26:B27"/>
    <mergeCell ref="C26:E26"/>
    <mergeCell ref="A12:C12"/>
    <mergeCell ref="A16:A17"/>
    <mergeCell ref="B16:B17"/>
    <mergeCell ref="C16:E16"/>
  </mergeCells>
  <pageMargins left="0.78740157480314965" right="0.51181102362204722" top="0.35433070866141736" bottom="0.31496062992125984" header="0.31496062992125984" footer="0.31496062992125984"/>
  <pageSetup paperSize="9" scale="81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заимствований 2024-2026</vt:lpstr>
      <vt:lpstr>'пр заимствований 2024-2026'!Область_печати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Sufd</cp:lastModifiedBy>
  <cp:lastPrinted>2023-12-18T09:11:06Z</cp:lastPrinted>
  <dcterms:created xsi:type="dcterms:W3CDTF">2017-11-15T18:49:41Z</dcterms:created>
  <dcterms:modified xsi:type="dcterms:W3CDTF">2023-12-18T09:11:10Z</dcterms:modified>
</cp:coreProperties>
</file>